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E:\2. LAG natječaj\"/>
    </mc:Choice>
  </mc:AlternateContent>
  <xr:revisionPtr revIDLastSave="0" documentId="13_ncr:1_{C1883CE9-8398-4839-8735-AB62ABE040B3}" xr6:coauthVersionLast="37" xr6:coauthVersionMax="37" xr10:uidLastSave="{00000000-0000-0000-0000-000000000000}"/>
  <bookViews>
    <workbookView xWindow="0" yWindow="0" windowWidth="20490" windowHeight="9630" xr2:uid="{00000000-000D-0000-FFFF-FFFF000000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 l="1"/>
  <c r="L33" i="1"/>
  <c r="G33" i="1"/>
  <c r="F33" i="1"/>
  <c r="M43" i="1" l="1"/>
  <c r="L43" i="1"/>
  <c r="F43" i="1"/>
  <c r="F40" i="1"/>
  <c r="M34" i="1"/>
  <c r="L34" i="1"/>
  <c r="F34" i="1"/>
  <c r="M32" i="1"/>
  <c r="L32" i="1"/>
  <c r="F32" i="1"/>
  <c r="M31" i="1"/>
  <c r="L31" i="1"/>
  <c r="F31" i="1"/>
  <c r="L30" i="1"/>
  <c r="M29" i="1"/>
  <c r="L29" i="1"/>
  <c r="F29" i="1"/>
  <c r="M22" i="1"/>
  <c r="L22" i="1"/>
  <c r="G22" i="1"/>
  <c r="F22" i="1"/>
  <c r="M19" i="1"/>
  <c r="L19" i="1"/>
  <c r="G19" i="1"/>
  <c r="F19" i="1"/>
  <c r="M15" i="1"/>
  <c r="L15" i="1"/>
  <c r="G15" i="1"/>
  <c r="F15" i="1"/>
  <c r="M12" i="1"/>
  <c r="L12" i="1"/>
  <c r="G12" i="1"/>
  <c r="F12" i="1"/>
  <c r="M3" i="1"/>
  <c r="L3" i="1"/>
  <c r="G3" i="1"/>
  <c r="F3" i="1"/>
  <c r="L40" i="1" l="1"/>
  <c r="L45" i="1" s="1"/>
  <c r="L46" i="1" s="1"/>
  <c r="G43" i="1"/>
  <c r="L41" i="1"/>
  <c r="F45" i="1"/>
  <c r="F46" i="1" s="1"/>
  <c r="F42" i="1"/>
  <c r="F44" i="1" s="1"/>
  <c r="G29" i="1"/>
  <c r="L42" i="1" l="1"/>
  <c r="L44" i="1" s="1"/>
  <c r="M30" i="1"/>
  <c r="G31" i="1"/>
  <c r="G32" i="1" l="1"/>
  <c r="G34" i="1" s="1"/>
  <c r="G40" i="1" s="1"/>
  <c r="G42" i="1" l="1"/>
  <c r="G45" i="1"/>
  <c r="G46" i="1" s="1"/>
  <c r="G44" i="1"/>
  <c r="M40" i="1"/>
  <c r="M45" i="1" s="1"/>
  <c r="M41" i="1"/>
  <c r="M46" i="1" l="1"/>
  <c r="M42" i="1"/>
  <c r="M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Gordana Malečić</author>
  </authors>
  <commentList>
    <comment ref="B2" authorId="0" shapeId="0" xr:uid="{00000000-0006-0000-0000-00000100000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xr:uid="{00000000-0006-0000-0000-00000200000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xr:uid="{00000000-0006-0000-0000-00000300000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xr:uid="{00000000-0006-0000-0000-00000400000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500000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xr:uid="{00000000-0006-0000-0000-00000600000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xr:uid="{00000000-0006-0000-0000-00000700000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xr:uid="{00000000-0006-0000-0000-000008000000}">
      <text>
        <r>
          <rPr>
            <b/>
            <sz val="9"/>
            <color indexed="81"/>
            <rFont val="Tahoma"/>
            <family val="2"/>
            <charset val="238"/>
          </rPr>
          <t xml:space="preserve">LAG:
</t>
        </r>
        <r>
          <rPr>
            <sz val="9"/>
            <color indexed="81"/>
            <rFont val="Tahoma"/>
            <family val="2"/>
            <charset val="238"/>
          </rPr>
          <t>Sumiraju se iznosi u redovima  do reda B.</t>
        </r>
      </text>
    </comment>
    <comment ref="G3" authorId="1" shapeId="0" xr:uid="{00000000-0006-0000-0000-00000900000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<sst xmlns="http://schemas.openxmlformats.org/spreadsheetml/2006/main" count="339" uniqueCount="227">
  <si>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</si>
  <si>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</si>
  <si>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</si>
  <si>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</si>
  <si>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</si>
  <si>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</si>
  <si>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</si>
  <si>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</si>
  <si>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</si>
  <si>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</si>
  <si>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</si>
  <si>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</si>
  <si>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</si>
  <si>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</si>
  <si>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</si>
  <si>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</si>
  <si>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</si>
  <si>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</si>
  <si>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</si>
  <si>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</si>
  <si>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</si>
  <si>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</si>
  <si>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</si>
  <si>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</si>
  <si>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</si>
  <si>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</si>
  <si>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</si>
  <si>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</si>
  <si>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</si>
  <si>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</si>
  <si>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</si>
  <si>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</si>
  <si>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</si>
  <si>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</si>
  <si>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</si>
  <si>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</si>
  <si>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</si>
  <si>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</si>
  <si>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</si>
  <si>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</si>
  <si>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</si>
  <si>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</si>
  <si>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</si>
  <si>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</si>
  <si>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</si>
  <si>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</si>
  <si>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</si>
  <si>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</si>
  <si>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</si>
  <si>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</si>
  <si>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</si>
  <si>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</si>
  <si>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</si>
  <si>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</si>
  <si>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</si>
  <si>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</si>
  <si>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</si>
  <si>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</si>
  <si>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</si>
  <si>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</si>
  <si>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</si>
  <si>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</si>
  <si>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</si>
  <si>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</si>
  <si>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</si>
  <si>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</si>
  <si>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</si>
  <si>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</si>
  <si>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</si>
  <si>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</si>
  <si>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</si>
  <si>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</si>
  <si>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</si>
  <si>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</si>
  <si>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</si>
  <si>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</si>
  <si>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</si>
  <si>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</si>
  <si>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</si>
  <si>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</si>
  <si>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</si>
  <si>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</si>
  <si>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</si>
  <si>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</si>
  <si>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</si>
  <si>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</si>
  <si>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</si>
  <si>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</si>
  <si>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</si>
  <si>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</si>
  <si>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</si>
  <si>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</si>
  <si>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</si>
  <si>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</si>
  <si>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</si>
  <si>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</si>
  <si>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</si>
  <si>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</si>
  <si>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</si>
  <si>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</si>
  <si>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</si>
  <si>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</si>
  <si>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</si>
  <si>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</si>
  <si>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</si>
  <si>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</si>
  <si>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</si>
  <si>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</si>
  <si>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</si>
  <si>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</si>
  <si>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</si>
  <si>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</si>
  <si>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</si>
  <si>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</si>
  <si>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</si>
  <si>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</si>
  <si>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</si>
  <si>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</si>
  <si>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</si>
  <si>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</si>
  <si>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</si>
  <si>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</si>
  <si>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</si>
  <si>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</si>
  <si>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</si>
  <si>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</si>
  <si>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</si>
  <si>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</si>
  <si>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</si>
  <si>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</si>
  <si>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</si>
  <si>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</si>
  <si>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</si>
  <si>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</si>
  <si>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</si>
  <si>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</si>
  <si>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</si>
  <si>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</si>
  <si>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</si>
  <si>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</si>
  <si>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</si>
  <si>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</si>
  <si>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</si>
  <si>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</si>
  <si>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</si>
  <si>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</si>
  <si>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</si>
  <si>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</si>
  <si>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</si>
  <si>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</si>
  <si>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</si>
  <si>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</si>
  <si>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</si>
  <si>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</si>
  <si>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</si>
  <si>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</si>
  <si>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</si>
  <si>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</si>
  <si>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</si>
  <si>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</si>
  <si>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</si>
  <si>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</si>
  <si>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</si>
  <si>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</si>
  <si>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</si>
  <si>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</si>
  <si>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</si>
  <si>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</si>
  <si>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</si>
  <si>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</si>
  <si>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</si>
  <si>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</si>
  <si>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</si>
  <si>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</si>
  <si>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</si>
  <si>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</si>
  <si>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</si>
  <si>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</si>
  <si>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</si>
  <si>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</si>
  <si>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</si>
  <si>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</si>
  <si>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</si>
  <si>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</si>
  <si>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</si>
  <si>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</si>
  <si>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</si>
  <si>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</si>
  <si>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</si>
  <si>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</si>
  <si>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</si>
  <si>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</si>
  <si>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</si>
  <si>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</si>
  <si>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</si>
  <si>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</si>
  <si>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</si>
  <si>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</si>
  <si>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</si>
  <si>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</si>
  <si>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</si>
  <si>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</si>
  <si>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</si>
  <si>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</si>
  <si>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</si>
  <si>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</si>
  <si>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</si>
  <si>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</si>
  <si>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NAJVIŠI IZNOS POTPORE
- najviši iznos potpore je 100.000 EUR </t>
    </r>
    <r>
      <rPr>
        <b/>
        <sz val="11"/>
        <rFont val="Calibri"/>
        <family val="2"/>
      </rPr>
      <t>[ako je najviši iznos potpore u LRS drugačiji, upisati iznos iz LRS, ali ne viši od 100.000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</si>
  <si>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 xml:space="preserve">NAJNIŽI IZNOS  POTPORE 
- najniži iznos potpore ne može biti manji od 15.000 EUR [ako je najniži iznos potpore u LRS drugačiji, upisati iznos iz LRS, ali ne manji od 15.000 EUR]
</t>
    </r>
    <r>
      <rPr>
        <i/>
        <sz val="11"/>
        <rFont val="Calibri"/>
        <family val="2"/>
        <charset val="238"/>
        <scheme val="minor"/>
      </rPr>
      <t>Pojašnjenje: preračunati u kune najniži iznos sukladno tečaju iz reda F.</t>
    </r>
  </si>
  <si>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</si>
  <si>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</si>
  <si>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</si>
  <si>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</si>
  <si>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</si>
  <si>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</si>
  <si>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</si>
  <si>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</si>
  <si>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</si>
  <si>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</si>
  <si>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</si>
  <si>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</si>
  <si>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</si>
  <si>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</si>
  <si>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(tada je projekt neprihvatljiv za sufinanciranje). Preračun u kune se vrši sukladno tečaju navedenom u redu F.</t>
    </r>
  </si>
  <si>
    <r>
      <rPr>
        <b/>
        <u/>
        <sz val="14"/>
        <color theme="1"/>
        <rFont val="Calibri"/>
        <family val="2"/>
        <charset val="238"/>
        <scheme val="minor"/>
      </rPr>
      <t>I. FAZA - PRIJAVA PROJEKTA - "PLAN NABAVE'' (LAG RAZINA)</t>
    </r>
    <r>
      <rPr>
        <b/>
        <sz val="14"/>
        <color theme="1"/>
        <rFont val="Calibri"/>
        <family val="2"/>
        <scheme val="minor"/>
      </rPr>
      <t xml:space="preserve">
 MJERA 3P1-M1 "Razvoj i modernizacija društvene infrastrukture"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</si>
  <si>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MJERA 3P1-M1 "Razvoj i modernizacija društvene infrastrukture"
Ulaganja u pokretanje, poboljšanje ili proširenje lokalnih temeljnih usluga za ruralno stanovništvo, uključujući slobodno vrijeme i kulturne aktivnosti te povezanu infrastrukturu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</si>
</sst>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813]_-;\-* #,##0.00\ [$€-813]_-;_-* &quot;-&quot;??\ [$€-813]_-;_-@_-"/>
    <numFmt numFmtId="165" formatCode="#,##0.000000"/>
  </numFmts>
  <fonts count="35"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b/>
      <sz val="11"/>
      <name val="Calibri"/>
      <family val="2"/>
    </font>
    <font>
      <sz val="11"/>
      <color theme="1"/>
      <name val="Calibri"/>
      <family val="2"/>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6">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 fontId="0" fillId="0" borderId="24" xfId="0" applyNumberFormat="1" applyBorder="1" applyAlignment="1" applyProtection="1">
      <alignment horizontal="center" vertical="center" wrapText="1"/>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wrapText="1"/>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7" borderId="8" xfId="0" applyNumberFormat="1" applyFill="1" applyBorder="1" applyAlignment="1" applyProtection="1">
      <alignment horizontal="center" vertical="center" wrapText="1"/>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view="pageBreakPreview" topLeftCell="D1" zoomScale="80" zoomScaleNormal="40" zoomScaleSheetLayoutView="80" workbookViewId="0">
      <pane ySplit="2" topLeftCell="A33" activePane="bottomLeft" state="frozen"/>
      <selection pane="bottomLeft" activeCell="I35" sqref="I35"/>
    </sheetView>
  </sheetViews>
  <sheetFormatPr defaultRowHeight="28.5" x14ac:dyDescent="0.25"/>
  <cols>
    <col min="1" max="1" width="7.28515625" style="92" customWidth="1"/>
    <col min="2" max="2" width="76.28515625" style="174"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8" customWidth="1"/>
    <col min="14" max="14" width="16.42578125" style="119" customWidth="1"/>
    <col min="15" max="16384" width="9.140625" style="38"/>
  </cols>
  <sheetData>
    <row r="1" spans="1:13" ht="75.75" customHeight="1" thickBot="1" x14ac:dyDescent="0.3">
      <c r="A1" s="185" t="s">
        <v>30</v>
      </c>
      <c r="B1" s="199" t="s">
        <v>225</v>
      </c>
      <c r="C1" s="200"/>
      <c r="D1" s="200"/>
      <c r="E1" s="200"/>
      <c r="F1" s="200"/>
      <c r="G1" s="201"/>
      <c r="H1" s="195" t="s">
        <v>226</v>
      </c>
      <c r="I1" s="196"/>
      <c r="J1" s="196"/>
      <c r="K1" s="196"/>
      <c r="L1" s="196"/>
      <c r="M1" s="197"/>
    </row>
    <row r="2" spans="1:13" ht="90.75" thickBot="1" x14ac:dyDescent="0.3">
      <c r="A2" s="186"/>
      <c r="B2" s="158" t="s">
        <v>198</v>
      </c>
      <c r="C2" s="93" t="s">
        <v>29</v>
      </c>
      <c r="D2" s="93" t="s">
        <v>146</v>
      </c>
      <c r="E2" s="93" t="s">
        <v>22</v>
      </c>
      <c r="F2" s="94" t="s">
        <v>133</v>
      </c>
      <c r="G2" s="95" t="s">
        <v>134</v>
      </c>
      <c r="H2" s="96" t="s">
        <v>28</v>
      </c>
      <c r="I2" s="97" t="s">
        <v>18</v>
      </c>
      <c r="J2" s="97" t="s">
        <v>19</v>
      </c>
      <c r="K2" s="97" t="s">
        <v>20</v>
      </c>
      <c r="L2" s="98" t="s">
        <v>35</v>
      </c>
      <c r="M2" s="99" t="s">
        <v>36</v>
      </c>
    </row>
    <row r="3" spans="1:13" ht="33" customHeight="1" x14ac:dyDescent="0.25">
      <c r="A3" s="100" t="s">
        <v>0</v>
      </c>
      <c r="B3" s="159" t="s">
        <v>135</v>
      </c>
      <c r="C3" s="87"/>
      <c r="D3" s="87"/>
      <c r="E3" s="87"/>
      <c r="F3" s="88">
        <f>SUM(F4:F11)</f>
        <v>0</v>
      </c>
      <c r="G3" s="89">
        <f>SUM(G4:G11)</f>
        <v>0</v>
      </c>
      <c r="H3" s="90"/>
      <c r="I3" s="91"/>
      <c r="J3" s="91"/>
      <c r="K3" s="91"/>
      <c r="L3" s="88">
        <f>SUM(L4:L11)</f>
        <v>0</v>
      </c>
      <c r="M3" s="89">
        <f>SUM(M4:M11)</f>
        <v>0</v>
      </c>
    </row>
    <row r="4" spans="1:13" x14ac:dyDescent="0.25">
      <c r="A4" s="101"/>
      <c r="B4" s="160" t="s">
        <v>25</v>
      </c>
      <c r="C4" s="51"/>
      <c r="D4" s="51"/>
      <c r="E4" s="105"/>
      <c r="F4" s="52"/>
      <c r="G4" s="72"/>
      <c r="H4" s="73"/>
      <c r="I4" s="51"/>
      <c r="J4" s="51"/>
      <c r="K4" s="51"/>
      <c r="L4" s="52"/>
      <c r="M4" s="72"/>
    </row>
    <row r="5" spans="1:13" x14ac:dyDescent="0.25">
      <c r="A5" s="101"/>
      <c r="B5" s="180"/>
      <c r="C5" s="53"/>
      <c r="D5" s="51"/>
      <c r="E5" s="105"/>
      <c r="F5" s="52"/>
      <c r="G5" s="72"/>
      <c r="H5" s="73"/>
      <c r="I5" s="51"/>
      <c r="J5" s="51"/>
      <c r="K5" s="51"/>
      <c r="L5" s="52"/>
      <c r="M5" s="72"/>
    </row>
    <row r="6" spans="1:13" x14ac:dyDescent="0.25">
      <c r="A6" s="101"/>
      <c r="B6" s="161"/>
      <c r="C6" s="53"/>
      <c r="D6" s="51"/>
      <c r="E6" s="105"/>
      <c r="F6" s="52"/>
      <c r="G6" s="72"/>
      <c r="H6" s="73"/>
      <c r="I6" s="51"/>
      <c r="J6" s="51"/>
      <c r="K6" s="51"/>
      <c r="L6" s="52"/>
      <c r="M6" s="72"/>
    </row>
    <row r="7" spans="1:13" x14ac:dyDescent="0.25">
      <c r="A7" s="101"/>
      <c r="B7" s="161"/>
      <c r="C7" s="53"/>
      <c r="D7" s="51"/>
      <c r="E7" s="105"/>
      <c r="F7" s="52"/>
      <c r="G7" s="72"/>
      <c r="H7" s="73"/>
      <c r="I7" s="51"/>
      <c r="J7" s="51"/>
      <c r="K7" s="51"/>
      <c r="L7" s="52"/>
      <c r="M7" s="72"/>
    </row>
    <row r="8" spans="1:13" x14ac:dyDescent="0.25">
      <c r="A8" s="101"/>
      <c r="B8" s="157" t="s">
        <v>101</v>
      </c>
      <c r="C8" s="54"/>
      <c r="D8" s="55"/>
      <c r="E8" s="105"/>
      <c r="F8" s="181"/>
      <c r="G8" s="182"/>
      <c r="H8" s="74"/>
      <c r="I8" s="55"/>
      <c r="J8" s="55"/>
      <c r="K8" s="55"/>
      <c r="L8" s="181"/>
      <c r="M8" s="182"/>
    </row>
    <row r="9" spans="1:13" x14ac:dyDescent="0.25">
      <c r="A9" s="101"/>
      <c r="B9" s="162"/>
      <c r="C9" s="54"/>
      <c r="D9" s="55"/>
      <c r="E9" s="105"/>
      <c r="F9" s="181"/>
      <c r="G9" s="182"/>
      <c r="H9" s="74"/>
      <c r="I9" s="55"/>
      <c r="J9" s="55"/>
      <c r="K9" s="55"/>
      <c r="L9" s="181"/>
      <c r="M9" s="182"/>
    </row>
    <row r="10" spans="1:13" x14ac:dyDescent="0.25">
      <c r="A10" s="101"/>
      <c r="B10" s="162"/>
      <c r="C10" s="54"/>
      <c r="D10" s="55"/>
      <c r="E10" s="105"/>
      <c r="F10" s="181"/>
      <c r="G10" s="182"/>
      <c r="H10" s="74"/>
      <c r="I10" s="55"/>
      <c r="J10" s="55"/>
      <c r="K10" s="55"/>
      <c r="L10" s="181"/>
      <c r="M10" s="182"/>
    </row>
    <row r="11" spans="1:13" ht="28.5" customHeight="1" x14ac:dyDescent="0.25">
      <c r="A11" s="101"/>
      <c r="B11" s="161"/>
      <c r="C11" s="53"/>
      <c r="D11" s="53"/>
      <c r="E11" s="105"/>
      <c r="F11" s="56"/>
      <c r="G11" s="83"/>
      <c r="H11" s="75"/>
      <c r="I11" s="53"/>
      <c r="J11" s="53"/>
      <c r="K11" s="53"/>
      <c r="L11" s="52"/>
      <c r="M11" s="72"/>
    </row>
    <row r="12" spans="1:13" ht="34.5" customHeight="1" x14ac:dyDescent="0.25">
      <c r="A12" s="102" t="s">
        <v>136</v>
      </c>
      <c r="B12" s="163" t="s">
        <v>152</v>
      </c>
      <c r="C12" s="57"/>
      <c r="D12" s="63"/>
      <c r="E12" s="49"/>
      <c r="F12" s="49">
        <f>SUM(F13:F14)</f>
        <v>0</v>
      </c>
      <c r="G12" s="71">
        <f>SUM(G13:G14)</f>
        <v>0</v>
      </c>
      <c r="H12" s="76"/>
      <c r="I12" s="58"/>
      <c r="J12" s="58"/>
      <c r="K12" s="58"/>
      <c r="L12" s="49">
        <f>SUM(L13:L14)</f>
        <v>0</v>
      </c>
      <c r="M12" s="71">
        <f>SUM(M13:M14)</f>
        <v>0</v>
      </c>
    </row>
    <row r="13" spans="1:13" x14ac:dyDescent="0.25">
      <c r="A13" s="101"/>
      <c r="B13" s="164"/>
      <c r="C13" s="59"/>
      <c r="D13" s="60"/>
      <c r="E13" s="61"/>
      <c r="F13" s="181"/>
      <c r="G13" s="182"/>
      <c r="H13" s="77"/>
      <c r="I13" s="62"/>
      <c r="J13" s="62"/>
      <c r="K13" s="62"/>
      <c r="L13" s="181"/>
      <c r="M13" s="182"/>
    </row>
    <row r="14" spans="1:13" x14ac:dyDescent="0.25">
      <c r="A14" s="101"/>
      <c r="B14" s="164"/>
      <c r="C14" s="59"/>
      <c r="D14" s="60"/>
      <c r="E14" s="61"/>
      <c r="F14" s="181"/>
      <c r="G14" s="182"/>
      <c r="H14" s="77"/>
      <c r="I14" s="62"/>
      <c r="J14" s="62"/>
      <c r="K14" s="62"/>
      <c r="L14" s="181"/>
      <c r="M14" s="182"/>
    </row>
    <row r="15" spans="1:13" ht="52.5" customHeight="1" x14ac:dyDescent="0.25">
      <c r="A15" s="102" t="s">
        <v>1</v>
      </c>
      <c r="B15" s="163" t="s">
        <v>193</v>
      </c>
      <c r="C15" s="57"/>
      <c r="D15" s="63"/>
      <c r="E15" s="49"/>
      <c r="F15" s="49">
        <f>SUM(F16:F18)</f>
        <v>0</v>
      </c>
      <c r="G15" s="71">
        <f>SUM(G16:G18)</f>
        <v>0</v>
      </c>
      <c r="H15" s="78"/>
      <c r="I15" s="64"/>
      <c r="J15" s="64"/>
      <c r="K15" s="64"/>
      <c r="L15" s="49">
        <f>SUM(L16:L18)</f>
        <v>0</v>
      </c>
      <c r="M15" s="71">
        <f>SUM(M16:M18)</f>
        <v>0</v>
      </c>
    </row>
    <row r="16" spans="1:13" x14ac:dyDescent="0.25">
      <c r="A16" s="101"/>
      <c r="B16" s="164"/>
      <c r="C16" s="59"/>
      <c r="D16" s="60"/>
      <c r="E16" s="61"/>
      <c r="F16" s="181"/>
      <c r="G16" s="182"/>
      <c r="H16" s="77"/>
      <c r="I16" s="62"/>
      <c r="J16" s="62"/>
      <c r="K16" s="62"/>
      <c r="L16" s="181"/>
      <c r="M16" s="182"/>
    </row>
    <row r="17" spans="1:14" x14ac:dyDescent="0.25">
      <c r="A17" s="101"/>
      <c r="B17" s="164"/>
      <c r="C17" s="59"/>
      <c r="D17" s="60"/>
      <c r="E17" s="61"/>
      <c r="F17" s="181"/>
      <c r="G17" s="182"/>
      <c r="H17" s="77"/>
      <c r="I17" s="62"/>
      <c r="J17" s="62"/>
      <c r="K17" s="62"/>
      <c r="L17" s="181"/>
      <c r="M17" s="182"/>
    </row>
    <row r="18" spans="1:14" x14ac:dyDescent="0.25">
      <c r="A18" s="101"/>
      <c r="B18" s="164"/>
      <c r="C18" s="59"/>
      <c r="D18" s="60"/>
      <c r="E18" s="61"/>
      <c r="F18" s="181"/>
      <c r="G18" s="182"/>
      <c r="H18" s="77"/>
      <c r="I18" s="62"/>
      <c r="J18" s="62"/>
      <c r="K18" s="62"/>
      <c r="L18" s="181"/>
      <c r="M18" s="182"/>
    </row>
    <row r="19" spans="1:14" ht="34.5" customHeight="1" x14ac:dyDescent="0.25">
      <c r="A19" s="102" t="s">
        <v>2</v>
      </c>
      <c r="B19" s="163" t="s">
        <v>217</v>
      </c>
      <c r="C19" s="50"/>
      <c r="D19" s="50"/>
      <c r="E19" s="49"/>
      <c r="F19" s="49">
        <f>SUM(F20:F21)</f>
        <v>0</v>
      </c>
      <c r="G19" s="71">
        <f>SUM(G20:G21)</f>
        <v>0</v>
      </c>
      <c r="H19" s="76"/>
      <c r="I19" s="65"/>
      <c r="J19" s="65"/>
      <c r="K19" s="65"/>
      <c r="L19" s="49">
        <f>SUM(L20:L21)</f>
        <v>0</v>
      </c>
      <c r="M19" s="71">
        <f>SUM(M20:M21)</f>
        <v>0</v>
      </c>
    </row>
    <row r="20" spans="1:14" x14ac:dyDescent="0.25">
      <c r="A20" s="101"/>
      <c r="B20" s="165" t="s">
        <v>17</v>
      </c>
      <c r="C20" s="66"/>
      <c r="D20" s="61"/>
      <c r="E20" s="61"/>
      <c r="F20" s="181"/>
      <c r="G20" s="182"/>
      <c r="H20" s="77"/>
      <c r="I20" s="62"/>
      <c r="J20" s="62"/>
      <c r="K20" s="62"/>
      <c r="L20" s="181"/>
      <c r="M20" s="182"/>
    </row>
    <row r="21" spans="1:14" x14ac:dyDescent="0.25">
      <c r="A21" s="101"/>
      <c r="B21" s="165" t="s">
        <v>17</v>
      </c>
      <c r="C21" s="66"/>
      <c r="D21" s="61"/>
      <c r="E21" s="61"/>
      <c r="F21" s="181"/>
      <c r="G21" s="182"/>
      <c r="H21" s="77"/>
      <c r="I21" s="62"/>
      <c r="J21" s="62"/>
      <c r="K21" s="62"/>
      <c r="L21" s="181"/>
      <c r="M21" s="182"/>
    </row>
    <row r="22" spans="1:14" ht="39" customHeight="1" x14ac:dyDescent="0.25">
      <c r="A22" s="102" t="s">
        <v>3</v>
      </c>
      <c r="B22" s="163" t="s">
        <v>199</v>
      </c>
      <c r="C22" s="50"/>
      <c r="D22" s="50"/>
      <c r="E22" s="50"/>
      <c r="F22" s="49">
        <f>SUM(F23:F24)</f>
        <v>0</v>
      </c>
      <c r="G22" s="71">
        <f>SUM(G23:G24)</f>
        <v>0</v>
      </c>
      <c r="H22" s="76"/>
      <c r="I22" s="65"/>
      <c r="J22" s="65"/>
      <c r="K22" s="65"/>
      <c r="L22" s="49">
        <f>SUM(L23:L24)</f>
        <v>0</v>
      </c>
      <c r="M22" s="71">
        <f>SUM(M23:M24)</f>
        <v>0</v>
      </c>
    </row>
    <row r="23" spans="1:14" x14ac:dyDescent="0.25">
      <c r="A23" s="103"/>
      <c r="B23" s="165"/>
      <c r="C23" s="66"/>
      <c r="D23" s="60"/>
      <c r="E23" s="61"/>
      <c r="F23" s="181"/>
      <c r="G23" s="182"/>
      <c r="H23" s="77"/>
      <c r="I23" s="62"/>
      <c r="J23" s="62"/>
      <c r="K23" s="62"/>
      <c r="L23" s="181"/>
      <c r="M23" s="182"/>
    </row>
    <row r="24" spans="1:14" ht="29.25" thickBot="1" x14ac:dyDescent="0.3">
      <c r="A24" s="104"/>
      <c r="B24" s="166"/>
      <c r="C24" s="84"/>
      <c r="D24" s="85"/>
      <c r="E24" s="86"/>
      <c r="F24" s="81"/>
      <c r="G24" s="82"/>
      <c r="H24" s="79"/>
      <c r="I24" s="80"/>
      <c r="J24" s="80"/>
      <c r="K24" s="80"/>
      <c r="L24" s="81"/>
      <c r="M24" s="82"/>
    </row>
    <row r="25" spans="1:14" ht="49.5" customHeight="1" thickBot="1" x14ac:dyDescent="0.3">
      <c r="A25" s="187" t="s">
        <v>145</v>
      </c>
      <c r="B25" s="188"/>
      <c r="C25" s="188"/>
      <c r="D25" s="188"/>
      <c r="E25" s="188"/>
      <c r="F25" s="188"/>
      <c r="G25" s="188"/>
      <c r="H25" s="188"/>
      <c r="I25" s="188"/>
      <c r="J25" s="188"/>
      <c r="K25" s="188"/>
      <c r="L25" s="188"/>
      <c r="M25" s="189"/>
    </row>
    <row r="26" spans="1:14" ht="18" customHeight="1" thickBot="1" x14ac:dyDescent="0.3">
      <c r="A26" s="183"/>
      <c r="B26" s="167"/>
      <c r="C26" s="67"/>
      <c r="D26" s="67"/>
      <c r="E26" s="67"/>
      <c r="F26" s="67"/>
      <c r="G26" s="67"/>
      <c r="H26" s="67"/>
      <c r="I26" s="67"/>
      <c r="J26" s="67"/>
      <c r="K26" s="67"/>
      <c r="L26" s="67"/>
      <c r="M26" s="184"/>
    </row>
    <row r="27" spans="1:14" s="48" customFormat="1" ht="36" customHeight="1" thickBot="1" x14ac:dyDescent="0.3">
      <c r="A27" s="69"/>
      <c r="B27" s="168"/>
      <c r="C27" s="70"/>
      <c r="D27" s="70"/>
      <c r="E27" s="133"/>
      <c r="F27" s="134" t="s">
        <v>31</v>
      </c>
      <c r="G27" s="135" t="s">
        <v>37</v>
      </c>
      <c r="H27" s="136"/>
      <c r="I27" s="68"/>
      <c r="J27" s="68"/>
      <c r="K27" s="137"/>
      <c r="L27" s="138" t="s">
        <v>31</v>
      </c>
      <c r="M27" s="139" t="s">
        <v>37</v>
      </c>
      <c r="N27" s="120"/>
    </row>
    <row r="28" spans="1:14" ht="138.75" customHeight="1" x14ac:dyDescent="0.25">
      <c r="A28" s="140" t="s">
        <v>4</v>
      </c>
      <c r="B28" s="169" t="s">
        <v>221</v>
      </c>
      <c r="C28" s="111"/>
      <c r="D28" s="111"/>
      <c r="E28" s="111"/>
      <c r="F28" s="112">
        <v>7.44</v>
      </c>
      <c r="G28" s="114">
        <v>7.44</v>
      </c>
      <c r="H28" s="131"/>
      <c r="I28" s="113"/>
      <c r="J28" s="113"/>
      <c r="K28" s="113"/>
      <c r="L28" s="112"/>
      <c r="M28" s="121"/>
    </row>
    <row r="29" spans="1:14" ht="52.5" customHeight="1" x14ac:dyDescent="0.25">
      <c r="A29" s="102" t="s">
        <v>5</v>
      </c>
      <c r="B29" s="170" t="s">
        <v>200</v>
      </c>
      <c r="C29" s="2"/>
      <c r="D29" s="2"/>
      <c r="E29" s="2"/>
      <c r="F29" s="106">
        <f>F3</f>
        <v>0</v>
      </c>
      <c r="G29" s="115">
        <f>G3</f>
        <v>0</v>
      </c>
      <c r="H29" s="39"/>
      <c r="I29" s="40"/>
      <c r="J29" s="40"/>
      <c r="K29" s="40"/>
      <c r="L29" s="106">
        <f>L3</f>
        <v>0</v>
      </c>
      <c r="M29" s="122">
        <f>M3</f>
        <v>0</v>
      </c>
    </row>
    <row r="30" spans="1:14" ht="70.5" customHeight="1" x14ac:dyDescent="0.25">
      <c r="A30" s="102" t="s">
        <v>6</v>
      </c>
      <c r="B30" s="171" t="s">
        <v>222</v>
      </c>
      <c r="C30" s="3"/>
      <c r="D30" s="3"/>
      <c r="E30" s="3"/>
      <c r="F30" s="107"/>
      <c r="G30" s="129"/>
      <c r="H30" s="9"/>
      <c r="I30" s="41"/>
      <c r="J30" s="41"/>
      <c r="K30" s="41"/>
      <c r="L30" s="110">
        <f>IFERROR(L29/F29,0)</f>
        <v>0</v>
      </c>
      <c r="M30" s="123">
        <f>IFERROR(M29/G29,0)</f>
        <v>0</v>
      </c>
    </row>
    <row r="31" spans="1:14" ht="99" customHeight="1" x14ac:dyDescent="0.25">
      <c r="A31" s="102" t="s">
        <v>137</v>
      </c>
      <c r="B31" s="4" t="s">
        <v>201</v>
      </c>
      <c r="C31" s="198"/>
      <c r="D31" s="198"/>
      <c r="E31" s="198"/>
      <c r="F31" s="106">
        <f>IF((IF((10000*F28)&gt;F12, F12, (10000*F28)))&gt;(F29*0.02), (F29*0.02),(IF((10000*F28)&gt;F12, F12, (10000*F28))))</f>
        <v>0</v>
      </c>
      <c r="G31" s="106">
        <f>IF((IF((10000*G28)&gt;G12, G12, (10000*G28)))&gt;(G29*0.02), (G29*0.02),(IF((10000*G28)&gt;G12, G12, (10000*G28))))</f>
        <v>0</v>
      </c>
      <c r="H31" s="42"/>
      <c r="I31" s="40"/>
      <c r="J31" s="40"/>
      <c r="K31" s="40"/>
      <c r="L31" s="106">
        <f>IF((IF((10000*L28)&gt;L12, L12, (10000*L28)))&gt;(L29*0.02), (L29*0.02),(IF((10000*L28)&gt;L12, L12, (10000*L28))))</f>
        <v>0</v>
      </c>
      <c r="M31" s="122">
        <f>IF((IF((10000*M28)&gt;M12, M12, (10000*M28)))&gt;(M29*0.02), (M29*0.02),(IF((10000*M28)&gt;M12, M12, (10000*M28))))</f>
        <v>0</v>
      </c>
    </row>
    <row r="32" spans="1:14" ht="135" x14ac:dyDescent="0.25">
      <c r="A32" s="102" t="s">
        <v>7</v>
      </c>
      <c r="B32" s="4" t="s">
        <v>195</v>
      </c>
      <c r="C32" s="5"/>
      <c r="D32" s="5"/>
      <c r="E32" s="5"/>
      <c r="F32" s="106">
        <f>IF(((F29*0.1)-F31)&gt;F15, F15,((F29*0.1)-F31))</f>
        <v>0</v>
      </c>
      <c r="G32" s="106">
        <f>IF(((G29*0.1)-G31)&gt;G15, G15,((G29*0.1)-G31))</f>
        <v>0</v>
      </c>
      <c r="H32" s="43"/>
      <c r="I32" s="40"/>
      <c r="J32" s="40"/>
      <c r="K32" s="40"/>
      <c r="L32" s="106">
        <f>IF(((L29*0.1)-L31)&gt;L15, L15,((L29*0.1)-L31))</f>
        <v>0</v>
      </c>
      <c r="M32" s="122">
        <f>IF(((M29*0.1)-M31)&gt;M15, M15,((M29*0.1)-M31))</f>
        <v>0</v>
      </c>
    </row>
    <row r="33" spans="1:13" ht="49.5" customHeight="1" x14ac:dyDescent="0.25">
      <c r="A33" s="102" t="s">
        <v>8</v>
      </c>
      <c r="B33" s="37" t="s">
        <v>202</v>
      </c>
      <c r="C33" s="5"/>
      <c r="D33" s="5"/>
      <c r="E33" s="5"/>
      <c r="F33" s="106">
        <f>IF((20000*F28)&gt;(F31+F32), (F31+F32),(20000*F28))</f>
        <v>0</v>
      </c>
      <c r="G33" s="106">
        <f>IF((20000*G28)&gt;(G31+G32), (G31+G32),(20000*G28))</f>
        <v>0</v>
      </c>
      <c r="H33" s="43"/>
      <c r="I33" s="40"/>
      <c r="J33" s="40"/>
      <c r="K33" s="40"/>
      <c r="L33" s="106">
        <f>IF((20000*L28)&gt;(L31+L32), (L31+L32),(20000*L28))</f>
        <v>0</v>
      </c>
      <c r="M33" s="122">
        <f>IF((20000*M28)&gt;(M31+M32), (M31+M32),(20000*M28))</f>
        <v>0</v>
      </c>
    </row>
    <row r="34" spans="1:13" ht="33" customHeight="1" x14ac:dyDescent="0.25">
      <c r="A34" s="102" t="s">
        <v>9</v>
      </c>
      <c r="B34" s="37" t="s">
        <v>203</v>
      </c>
      <c r="C34" s="5"/>
      <c r="D34" s="5"/>
      <c r="E34" s="5"/>
      <c r="F34" s="108">
        <f>F29+F33</f>
        <v>0</v>
      </c>
      <c r="G34" s="116">
        <f>G29+G33</f>
        <v>0</v>
      </c>
      <c r="H34" s="43"/>
      <c r="I34" s="40"/>
      <c r="J34" s="40"/>
      <c r="K34" s="40"/>
      <c r="L34" s="108">
        <f>L29+L33</f>
        <v>0</v>
      </c>
      <c r="M34" s="124">
        <f>M29+M33</f>
        <v>0</v>
      </c>
    </row>
    <row r="35" spans="1:13" ht="118.5" customHeight="1" x14ac:dyDescent="0.25">
      <c r="A35" s="102" t="s">
        <v>10</v>
      </c>
      <c r="B35" s="37" t="s">
        <v>204</v>
      </c>
      <c r="C35" s="5"/>
      <c r="D35" s="5"/>
      <c r="E35" s="5"/>
      <c r="F35" s="202">
        <v>0</v>
      </c>
      <c r="G35" s="203"/>
      <c r="H35" s="43"/>
      <c r="I35" s="40"/>
      <c r="J35" s="40"/>
      <c r="K35" s="40"/>
      <c r="L35" s="190"/>
      <c r="M35" s="191"/>
    </row>
    <row r="36" spans="1:13" ht="63.75" customHeight="1" x14ac:dyDescent="0.25">
      <c r="A36" s="102" t="s">
        <v>11</v>
      </c>
      <c r="B36" s="37" t="s">
        <v>223</v>
      </c>
      <c r="C36" s="5"/>
      <c r="D36" s="5"/>
      <c r="E36" s="5"/>
      <c r="F36" s="202">
        <v>0</v>
      </c>
      <c r="G36" s="203"/>
      <c r="H36" s="43"/>
      <c r="I36" s="40"/>
      <c r="J36" s="40"/>
      <c r="K36" s="40"/>
      <c r="L36" s="190"/>
      <c r="M36" s="191"/>
    </row>
    <row r="37" spans="1:13" ht="158.25" customHeight="1" x14ac:dyDescent="0.25">
      <c r="A37" s="102" t="s">
        <v>12</v>
      </c>
      <c r="B37" s="157" t="s">
        <v>196</v>
      </c>
      <c r="C37" s="6"/>
      <c r="D37" s="6"/>
      <c r="E37" s="6"/>
      <c r="F37" s="192"/>
      <c r="G37" s="194"/>
      <c r="H37" s="44"/>
      <c r="I37" s="40"/>
      <c r="J37" s="40"/>
      <c r="K37" s="40"/>
      <c r="L37" s="192"/>
      <c r="M37" s="193"/>
    </row>
    <row r="38" spans="1:13" ht="75" x14ac:dyDescent="0.25">
      <c r="A38" s="102" t="s">
        <v>13</v>
      </c>
      <c r="B38" s="37" t="s">
        <v>208</v>
      </c>
      <c r="C38" s="175"/>
      <c r="D38" s="45"/>
      <c r="E38" s="176"/>
      <c r="F38" s="109"/>
      <c r="G38" s="117"/>
      <c r="H38" s="43"/>
      <c r="I38" s="40"/>
      <c r="J38" s="40"/>
      <c r="K38" s="40"/>
      <c r="L38" s="109"/>
      <c r="M38" s="125"/>
    </row>
    <row r="39" spans="1:13" ht="60" x14ac:dyDescent="0.25">
      <c r="A39" s="102" t="s">
        <v>24</v>
      </c>
      <c r="B39" s="4" t="s">
        <v>209</v>
      </c>
      <c r="C39" s="177"/>
      <c r="D39" s="178"/>
      <c r="E39" s="179"/>
      <c r="F39" s="106"/>
      <c r="G39" s="115"/>
      <c r="H39" s="43"/>
      <c r="I39" s="40"/>
      <c r="J39" s="40"/>
      <c r="K39" s="40"/>
      <c r="L39" s="106"/>
      <c r="M39" s="122"/>
    </row>
    <row r="40" spans="1:13" ht="144.75" customHeight="1" x14ac:dyDescent="0.25">
      <c r="A40" s="102" t="s">
        <v>14</v>
      </c>
      <c r="B40" s="37" t="s">
        <v>218</v>
      </c>
      <c r="C40" s="5"/>
      <c r="D40" s="5"/>
      <c r="E40" s="5"/>
      <c r="F40" s="106">
        <f>ROUND((IF((IF(F39&gt;((F34*F37)-F36-F35),0,((F34*F37)-F36-F35)))&gt;F38, F38, (IF(F39&gt;((F34*F37)-F36-F35),0,((F34*F37)-F36-F35))))), 2)</f>
        <v>0</v>
      </c>
      <c r="G40" s="115">
        <f>ROUND((IF((IF(G39&gt;((G34*F37)-F36-F35),0,((G34*F37)-F36-F35)))&gt;G38, G38, (IF(G39&gt;((G34*F37)-F36-F35),0,((G34*F37)-F36-F35))))), 2)</f>
        <v>0</v>
      </c>
      <c r="H40" s="43"/>
      <c r="I40" s="40"/>
      <c r="J40" s="40"/>
      <c r="K40" s="40"/>
      <c r="L40" s="106">
        <f>IF((ROUND((IF((IF(L39&gt;((L34*L37)-L36-L35),0,((L34*L37)-L36-L35)))&gt;L38, L38, (IF(L39&gt;((L34*L37)-L36-L35),0,((L34*L37)-L36-L35))))), 2))&gt;F40, F40, (ROUND((IF((IF(L39&gt;((L34*L37)-L36-L35),0,((L34*L37)-L36-L35)))&gt;L38, L38, (IF(L39&gt;((L34*L37)-L36-L35),0,((L34*L37)-L36-L35))))), 2)))</f>
        <v>0</v>
      </c>
      <c r="M40" s="122">
        <f>IF((ROUND((IF((IF(M39&gt;((M34*L37)-L36-L35),0,((M34*L37)-L36-L35)))&gt;M38, M38, (IF(M39&gt;((M34*L37)-L36-L35),0,((M34*L37)-L36-L35))))), 2))&gt;G40, G40, (ROUND((IF((IF(M39&gt;((M34*L37)-L36-L35),0,((M34*L37)-L36-L35)))&gt;M38, M38, (IF(M39&gt;((M34*L37)-L36-L35),0,((M34*L37)-L36-L35))))), 2)))</f>
        <v>0</v>
      </c>
    </row>
    <row r="41" spans="1:13" ht="79.5" customHeight="1" x14ac:dyDescent="0.25">
      <c r="A41" s="102" t="s">
        <v>15</v>
      </c>
      <c r="B41" s="172" t="s">
        <v>210</v>
      </c>
      <c r="C41" s="7"/>
      <c r="D41" s="7"/>
      <c r="E41" s="7"/>
      <c r="F41" s="155">
        <v>0</v>
      </c>
      <c r="G41" s="156">
        <v>0</v>
      </c>
      <c r="H41" s="10"/>
      <c r="I41" s="41"/>
      <c r="J41" s="41"/>
      <c r="K41" s="41"/>
      <c r="L41" s="109">
        <f>IFERROR(ROUND((IF(L30&lt;80%, F40*0.05)), 2),0)</f>
        <v>0</v>
      </c>
      <c r="M41" s="125">
        <f>IFERROR(ROUND((IF(M30&lt;80%, G40*0.05)), 2),0)</f>
        <v>0</v>
      </c>
    </row>
    <row r="42" spans="1:13" ht="81" customHeight="1" x14ac:dyDescent="0.25">
      <c r="A42" s="102" t="s">
        <v>16</v>
      </c>
      <c r="B42" s="172" t="s">
        <v>211</v>
      </c>
      <c r="C42" s="7"/>
      <c r="D42" s="7"/>
      <c r="E42" s="7"/>
      <c r="F42" s="109">
        <f>F40-F41</f>
        <v>0</v>
      </c>
      <c r="G42" s="125">
        <f>G40-G41</f>
        <v>0</v>
      </c>
      <c r="H42" s="10"/>
      <c r="I42" s="41"/>
      <c r="J42" s="41"/>
      <c r="K42" s="41"/>
      <c r="L42" s="109">
        <f>L40-L41</f>
        <v>0</v>
      </c>
      <c r="M42" s="125">
        <f>M40-M41</f>
        <v>0</v>
      </c>
    </row>
    <row r="43" spans="1:13" ht="66.75" customHeight="1" x14ac:dyDescent="0.25">
      <c r="A43" s="102" t="s">
        <v>21</v>
      </c>
      <c r="B43" s="37" t="s">
        <v>224</v>
      </c>
      <c r="C43" s="5"/>
      <c r="D43" s="5"/>
      <c r="E43" s="5"/>
      <c r="F43" s="106">
        <f>ROUND((F3+F12+F15+F19+F22), 2)</f>
        <v>0</v>
      </c>
      <c r="G43" s="115">
        <f>ROUND((G3+G12+G15+G19+G22), 2)</f>
        <v>0</v>
      </c>
      <c r="H43" s="42"/>
      <c r="I43" s="40"/>
      <c r="J43" s="40"/>
      <c r="K43" s="40"/>
      <c r="L43" s="106">
        <f>ROUND((L3+L12+L15+L19+L22), 2)</f>
        <v>0</v>
      </c>
      <c r="M43" s="122">
        <f>ROUND((M3+M12+M15+M19+M22), 2)</f>
        <v>0</v>
      </c>
    </row>
    <row r="44" spans="1:13" ht="33.75" customHeight="1" x14ac:dyDescent="0.25">
      <c r="A44" s="102" t="s">
        <v>194</v>
      </c>
      <c r="B44" s="37" t="s">
        <v>205</v>
      </c>
      <c r="C44" s="5"/>
      <c r="D44" s="5"/>
      <c r="E44" s="5"/>
      <c r="F44" s="106">
        <f>F43-F42</f>
        <v>0</v>
      </c>
      <c r="G44" s="115">
        <f>G43-G42</f>
        <v>0</v>
      </c>
      <c r="H44" s="42"/>
      <c r="I44" s="40"/>
      <c r="J44" s="40"/>
      <c r="K44" s="40"/>
      <c r="L44" s="106">
        <f>L43-L42</f>
        <v>0</v>
      </c>
      <c r="M44" s="122">
        <f>M43-M42</f>
        <v>0</v>
      </c>
    </row>
    <row r="45" spans="1:13" ht="33" customHeight="1" x14ac:dyDescent="0.25">
      <c r="A45" s="102" t="s">
        <v>23</v>
      </c>
      <c r="B45" s="37" t="s">
        <v>212</v>
      </c>
      <c r="C45" s="5"/>
      <c r="D45" s="5"/>
      <c r="E45" s="5"/>
      <c r="F45" s="106">
        <f>ROUND((F40*0.85), 2)</f>
        <v>0</v>
      </c>
      <c r="G45" s="115">
        <f>ROUND((G40*0.9), 2)</f>
        <v>0</v>
      </c>
      <c r="H45" s="43"/>
      <c r="I45" s="40"/>
      <c r="J45" s="40"/>
      <c r="K45" s="40"/>
      <c r="L45" s="106">
        <f>ROUND((L40*0.85), 2)</f>
        <v>0</v>
      </c>
      <c r="M45" s="122">
        <f>ROUND((M40*0.9), 2)</f>
        <v>0</v>
      </c>
    </row>
    <row r="46" spans="1:13" ht="34.5" customHeight="1" thickBot="1" x14ac:dyDescent="0.3">
      <c r="A46" s="141" t="s">
        <v>197</v>
      </c>
      <c r="B46" s="173" t="s">
        <v>206</v>
      </c>
      <c r="C46" s="8"/>
      <c r="D46" s="8"/>
      <c r="E46" s="8"/>
      <c r="F46" s="126">
        <f>F40-F45</f>
        <v>0</v>
      </c>
      <c r="G46" s="130">
        <f>G40-G45</f>
        <v>0</v>
      </c>
      <c r="H46" s="132"/>
      <c r="I46" s="127"/>
      <c r="J46" s="127"/>
      <c r="K46" s="127"/>
      <c r="L46" s="126">
        <f>L40-L45</f>
        <v>0</v>
      </c>
      <c r="M46" s="128">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xr:uid="{00000000-0002-0000-0000-000000000000}">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1000000}">
          <x14:formula1>
            <xm:f>Sheet3!$B$1:$B$3</xm:f>
          </x14:formula1>
          <xm:sqref>E4:E11</xm:sqref>
        </x14:dataValidation>
        <x14:dataValidation type="list" allowBlank="1" showInputMessage="1" showErrorMessage="1" xr:uid="{00000000-0002-0000-0000-000002000000}">
          <x14:formula1>
            <xm:f>Sheet3!$C$1:$C$20</xm:f>
          </x14:formula1>
          <xm:sqref>B5:B7</xm:sqref>
        </x14:dataValidation>
        <x14:dataValidation type="list" allowBlank="1" showInputMessage="1" showErrorMessage="1" xr:uid="{00000000-0002-0000-0000-000003000000}">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topLeftCell="A52" zoomScaleNormal="100" workbookViewId="0">
      <selection activeCell="O12" sqref="O12"/>
    </sheetView>
  </sheetViews>
  <sheetFormatPr defaultRowHeight="15" x14ac:dyDescent="0.25"/>
  <cols>
    <col min="1" max="1" width="23.7109375" style="142" customWidth="1"/>
    <col min="2" max="14" width="9.140625" style="142"/>
    <col min="15" max="15" width="62.5703125" style="142" customWidth="1"/>
    <col min="16" max="16384" width="9.140625" style="142"/>
  </cols>
  <sheetData>
    <row r="1" spans="1:14" s="151" customFormat="1" ht="26.25" customHeight="1" x14ac:dyDescent="0.25">
      <c r="A1" s="154" t="s">
        <v>148</v>
      </c>
    </row>
    <row r="2" spans="1:14" s="152" customFormat="1" x14ac:dyDescent="0.25">
      <c r="A2" s="204" t="s">
        <v>150</v>
      </c>
      <c r="B2" s="204"/>
      <c r="C2" s="204"/>
      <c r="D2" s="204"/>
      <c r="E2" s="204"/>
      <c r="F2" s="204"/>
      <c r="G2" s="204"/>
      <c r="H2" s="204"/>
      <c r="I2" s="204"/>
      <c r="J2" s="204"/>
      <c r="K2" s="204"/>
      <c r="L2" s="204"/>
      <c r="M2" s="204"/>
      <c r="N2" s="204"/>
    </row>
    <row r="3" spans="1:14" s="152" customFormat="1" ht="49.5" customHeight="1" x14ac:dyDescent="0.25">
      <c r="A3" s="204" t="s">
        <v>213</v>
      </c>
      <c r="B3" s="204"/>
      <c r="C3" s="204"/>
      <c r="D3" s="204"/>
      <c r="E3" s="204"/>
      <c r="F3" s="204"/>
      <c r="G3" s="204"/>
      <c r="H3" s="204"/>
      <c r="I3" s="204"/>
      <c r="J3" s="204"/>
      <c r="K3" s="204"/>
      <c r="L3" s="204"/>
      <c r="M3" s="204"/>
      <c r="N3" s="204"/>
    </row>
    <row r="4" spans="1:14" s="152" customFormat="1" x14ac:dyDescent="0.25">
      <c r="A4" s="204" t="s">
        <v>32</v>
      </c>
      <c r="B4" s="204"/>
      <c r="C4" s="204"/>
      <c r="D4" s="204"/>
      <c r="E4" s="204"/>
      <c r="F4" s="204"/>
      <c r="G4" s="204"/>
      <c r="H4" s="204"/>
      <c r="I4" s="204"/>
      <c r="J4" s="204"/>
      <c r="K4" s="204"/>
      <c r="L4" s="204"/>
      <c r="M4" s="204"/>
      <c r="N4" s="204"/>
    </row>
    <row r="5" spans="1:14" s="152" customFormat="1" x14ac:dyDescent="0.25">
      <c r="A5" s="204" t="s">
        <v>151</v>
      </c>
      <c r="B5" s="204"/>
      <c r="C5" s="204"/>
      <c r="D5" s="204"/>
      <c r="E5" s="204"/>
      <c r="F5" s="204"/>
      <c r="G5" s="204"/>
      <c r="H5" s="204"/>
      <c r="I5" s="204"/>
      <c r="J5" s="204"/>
      <c r="K5" s="204"/>
      <c r="L5" s="204"/>
      <c r="M5" s="204"/>
      <c r="N5" s="204"/>
    </row>
    <row r="6" spans="1:14" s="152" customFormat="1" x14ac:dyDescent="0.25">
      <c r="A6" s="204" t="s">
        <v>147</v>
      </c>
      <c r="B6" s="204"/>
      <c r="C6" s="204"/>
      <c r="D6" s="204"/>
      <c r="E6" s="204"/>
      <c r="F6" s="204"/>
      <c r="G6" s="204"/>
      <c r="H6" s="204"/>
      <c r="I6" s="204"/>
      <c r="J6" s="204"/>
      <c r="K6" s="204"/>
      <c r="L6" s="204"/>
      <c r="M6" s="204"/>
      <c r="N6" s="204"/>
    </row>
    <row r="7" spans="1:14" s="152" customFormat="1" x14ac:dyDescent="0.25"/>
    <row r="8" spans="1:14" s="152" customFormat="1" ht="18.75" customHeight="1" x14ac:dyDescent="0.25">
      <c r="A8" s="205" t="s">
        <v>219</v>
      </c>
      <c r="B8" s="205"/>
      <c r="C8" s="205"/>
      <c r="D8" s="205"/>
      <c r="E8" s="205"/>
      <c r="F8" s="205"/>
    </row>
    <row r="9" spans="1:14" s="152" customFormat="1" x14ac:dyDescent="0.25">
      <c r="A9" s="204" t="s">
        <v>214</v>
      </c>
      <c r="B9" s="204"/>
      <c r="C9" s="204"/>
      <c r="D9" s="204"/>
      <c r="E9" s="204"/>
      <c r="F9" s="204"/>
      <c r="G9" s="204"/>
      <c r="H9" s="204"/>
      <c r="I9" s="204"/>
      <c r="J9" s="204"/>
      <c r="K9" s="204"/>
      <c r="L9" s="204"/>
      <c r="M9" s="204"/>
      <c r="N9" s="204"/>
    </row>
    <row r="10" spans="1:14" s="152" customFormat="1" x14ac:dyDescent="0.25">
      <c r="A10" s="204" t="s">
        <v>149</v>
      </c>
      <c r="B10" s="204"/>
      <c r="C10" s="204"/>
      <c r="D10" s="204"/>
      <c r="E10" s="204"/>
      <c r="F10" s="204"/>
      <c r="G10" s="204"/>
      <c r="H10" s="204"/>
      <c r="I10" s="204"/>
      <c r="J10" s="204"/>
      <c r="K10" s="204"/>
      <c r="L10" s="204"/>
      <c r="M10" s="204"/>
      <c r="N10" s="204"/>
    </row>
    <row r="11" spans="1:14" s="152" customFormat="1" x14ac:dyDescent="0.25">
      <c r="A11" s="204" t="s">
        <v>33</v>
      </c>
      <c r="B11" s="204"/>
      <c r="C11" s="204"/>
      <c r="D11" s="204"/>
      <c r="E11" s="204"/>
      <c r="F11" s="204"/>
      <c r="G11" s="204"/>
      <c r="H11" s="204"/>
      <c r="I11" s="204"/>
      <c r="J11" s="204"/>
      <c r="K11" s="204"/>
      <c r="L11" s="204"/>
      <c r="M11" s="204"/>
      <c r="N11" s="204"/>
    </row>
    <row r="12" spans="1:14" s="152" customFormat="1" ht="31.5" customHeight="1" x14ac:dyDescent="0.25">
      <c r="A12" s="204" t="s">
        <v>207</v>
      </c>
      <c r="B12" s="204"/>
      <c r="C12" s="204"/>
      <c r="D12" s="204"/>
      <c r="E12" s="204"/>
      <c r="F12" s="204"/>
      <c r="G12" s="204"/>
      <c r="H12" s="204"/>
      <c r="I12" s="204"/>
      <c r="J12" s="204"/>
      <c r="K12" s="204"/>
      <c r="L12" s="204"/>
      <c r="M12" s="204"/>
      <c r="N12" s="204"/>
    </row>
    <row r="13" spans="1:14" s="152" customFormat="1" x14ac:dyDescent="0.25"/>
    <row r="14" spans="1:14" s="152" customFormat="1" ht="18.75" customHeight="1" x14ac:dyDescent="0.25">
      <c r="A14" s="205" t="s">
        <v>220</v>
      </c>
      <c r="B14" s="205"/>
      <c r="C14" s="205"/>
      <c r="D14" s="205"/>
      <c r="E14" s="205"/>
      <c r="F14" s="205"/>
      <c r="G14" s="205"/>
      <c r="H14" s="205"/>
      <c r="I14" s="205"/>
      <c r="J14" s="205"/>
      <c r="K14" s="205"/>
    </row>
    <row r="15" spans="1:14" s="152" customFormat="1" ht="33.75" customHeight="1" x14ac:dyDescent="0.25">
      <c r="A15" s="204" t="s">
        <v>215</v>
      </c>
      <c r="B15" s="204"/>
      <c r="C15" s="204"/>
      <c r="D15" s="204"/>
      <c r="E15" s="204"/>
      <c r="F15" s="204"/>
      <c r="G15" s="204"/>
      <c r="H15" s="204"/>
      <c r="I15" s="204"/>
      <c r="J15" s="204"/>
      <c r="K15" s="204"/>
      <c r="L15" s="204"/>
      <c r="M15" s="204"/>
      <c r="N15" s="204"/>
    </row>
    <row r="16" spans="1:14" s="152" customFormat="1" ht="30.75" customHeight="1" x14ac:dyDescent="0.25">
      <c r="A16" s="204" t="s">
        <v>216</v>
      </c>
      <c r="B16" s="204"/>
      <c r="C16" s="204"/>
      <c r="D16" s="204"/>
      <c r="E16" s="204"/>
      <c r="F16" s="204"/>
      <c r="G16" s="204"/>
      <c r="H16" s="204"/>
      <c r="I16" s="204"/>
      <c r="J16" s="204"/>
      <c r="K16" s="204"/>
      <c r="L16" s="204"/>
      <c r="M16" s="204"/>
      <c r="N16" s="204"/>
    </row>
    <row r="17" spans="1:1" s="153" customFormat="1" ht="23.25" customHeight="1" x14ac:dyDescent="0.25"/>
    <row r="18" spans="1:1" s="153" customFormat="1" ht="21.75" customHeight="1" x14ac:dyDescent="0.25">
      <c r="A18" s="147" t="s">
        <v>38</v>
      </c>
    </row>
    <row r="19" spans="1:1" ht="18.75" x14ac:dyDescent="0.25">
      <c r="A19" s="146"/>
    </row>
    <row r="20" spans="1:1" ht="18.75" x14ac:dyDescent="0.25">
      <c r="A20" s="146"/>
    </row>
    <row r="21" spans="1:1" ht="18.75" x14ac:dyDescent="0.25">
      <c r="A21" s="146"/>
    </row>
    <row r="51" spans="1:15" ht="23.25" customHeight="1" x14ac:dyDescent="0.25">
      <c r="A51" s="146" t="s">
        <v>132</v>
      </c>
    </row>
    <row r="52" spans="1:15" ht="63" x14ac:dyDescent="0.25">
      <c r="O52" s="148" t="s">
        <v>140</v>
      </c>
    </row>
    <row r="53" spans="1:15" ht="30" customHeight="1" x14ac:dyDescent="0.25">
      <c r="O53" s="150" t="s">
        <v>138</v>
      </c>
    </row>
    <row r="54" spans="1:15" ht="42" x14ac:dyDescent="0.25">
      <c r="O54" s="148" t="s">
        <v>141</v>
      </c>
    </row>
    <row r="55" spans="1:15" ht="21" x14ac:dyDescent="0.25">
      <c r="O55" s="150"/>
    </row>
    <row r="56" spans="1:15" ht="21" x14ac:dyDescent="0.25">
      <c r="O56" s="149"/>
    </row>
    <row r="57" spans="1:15" ht="21" x14ac:dyDescent="0.25">
      <c r="O57" s="149"/>
    </row>
    <row r="58" spans="1:15" ht="21" x14ac:dyDescent="0.25">
      <c r="O58" s="149"/>
    </row>
    <row r="59" spans="1:15" ht="21" x14ac:dyDescent="0.25">
      <c r="O59" s="148"/>
    </row>
    <row r="60" spans="1:15" ht="21" x14ac:dyDescent="0.25">
      <c r="O60" s="149"/>
    </row>
    <row r="61" spans="1:15" ht="21" x14ac:dyDescent="0.25">
      <c r="O61" s="150"/>
    </row>
    <row r="62" spans="1:15" ht="21" x14ac:dyDescent="0.25">
      <c r="O62" s="149"/>
    </row>
    <row r="63" spans="1:15" ht="21" x14ac:dyDescent="0.25">
      <c r="O63" s="149"/>
    </row>
    <row r="64" spans="1:15" ht="21" x14ac:dyDescent="0.25">
      <c r="O64" s="149"/>
    </row>
    <row r="65" spans="15:15" ht="21" x14ac:dyDescent="0.25">
      <c r="O65" s="148"/>
    </row>
    <row r="89" spans="1:15" ht="13.5" customHeight="1" x14ac:dyDescent="0.25"/>
    <row r="90" spans="1:15" ht="14.25" customHeight="1" x14ac:dyDescent="0.25">
      <c r="A90" s="144"/>
    </row>
    <row r="91" spans="1:15" ht="18.75" x14ac:dyDescent="0.25">
      <c r="A91" s="146" t="s">
        <v>139</v>
      </c>
    </row>
    <row r="96" spans="1:15" ht="23.25" x14ac:dyDescent="0.25">
      <c r="O96" s="145"/>
    </row>
    <row r="118" spans="1:1" ht="23.25" x14ac:dyDescent="0.25">
      <c r="A118" s="143"/>
    </row>
  </sheetData>
  <mergeCells count="13">
    <mergeCell ref="A10:N10"/>
    <mergeCell ref="A11:N11"/>
    <mergeCell ref="A12:N12"/>
    <mergeCell ref="A15:N15"/>
    <mergeCell ref="A16:N16"/>
    <mergeCell ref="A14:K14"/>
    <mergeCell ref="A9:N9"/>
    <mergeCell ref="A2:N2"/>
    <mergeCell ref="A3:N3"/>
    <mergeCell ref="A4:N4"/>
    <mergeCell ref="A5:N5"/>
    <mergeCell ref="A6:N6"/>
    <mergeCell ref="A8:F8"/>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0"/>
  <sheetViews>
    <sheetView zoomScaleNormal="100" workbookViewId="0">
      <selection activeCell="C33" sqref="C33"/>
    </sheetView>
  </sheetViews>
  <sheetFormatPr defaultRowHeight="15" x14ac:dyDescent="0.25"/>
  <cols>
    <col min="1" max="1" width="8.28515625" customWidth="1"/>
    <col min="2" max="2" width="33.42578125" bestFit="1" customWidth="1"/>
    <col min="3" max="3" width="76.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29DAE54-0E85-43EA-939F-4A90DAECDD07}">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User</cp:lastModifiedBy>
  <cp:lastPrinted>2018-03-12T13:06:29Z</cp:lastPrinted>
  <dcterms:created xsi:type="dcterms:W3CDTF">2017-03-28T13:44:12Z</dcterms:created>
  <dcterms:modified xsi:type="dcterms:W3CDTF">2018-10-09T08:24:54Z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